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 activeTab="1"/>
  </bookViews>
  <sheets>
    <sheet name="rad dentare" sheetId="1" r:id="rId1"/>
    <sheet name="ecomf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V39" i="2"/>
  <c r="S37"/>
  <c r="R37"/>
  <c r="Q37"/>
  <c r="M37"/>
  <c r="J37"/>
  <c r="I37"/>
  <c r="H37"/>
  <c r="F37"/>
  <c r="E37"/>
  <c r="D37"/>
  <c r="T36"/>
  <c r="P36"/>
  <c r="U36" s="1"/>
  <c r="O36"/>
  <c r="N36"/>
  <c r="L36"/>
  <c r="V36" s="1"/>
  <c r="K36"/>
  <c r="G36"/>
  <c r="T35"/>
  <c r="O35"/>
  <c r="N35"/>
  <c r="P35" s="1"/>
  <c r="U35" s="1"/>
  <c r="L35"/>
  <c r="K35"/>
  <c r="G35"/>
  <c r="T34"/>
  <c r="O34"/>
  <c r="N34"/>
  <c r="P34" s="1"/>
  <c r="U34" s="1"/>
  <c r="K34"/>
  <c r="G34"/>
  <c r="L34" s="1"/>
  <c r="T33"/>
  <c r="P33"/>
  <c r="U33" s="1"/>
  <c r="O33"/>
  <c r="N33"/>
  <c r="K33"/>
  <c r="G33"/>
  <c r="L33" s="1"/>
  <c r="V33" s="1"/>
  <c r="T32"/>
  <c r="P32"/>
  <c r="U32" s="1"/>
  <c r="O32"/>
  <c r="N32"/>
  <c r="L32"/>
  <c r="V32" s="1"/>
  <c r="K32"/>
  <c r="G32"/>
  <c r="T31"/>
  <c r="O31"/>
  <c r="N31"/>
  <c r="P31" s="1"/>
  <c r="U31" s="1"/>
  <c r="L31"/>
  <c r="K31"/>
  <c r="G31"/>
  <c r="T30"/>
  <c r="O30"/>
  <c r="N30"/>
  <c r="P30" s="1"/>
  <c r="U30" s="1"/>
  <c r="K30"/>
  <c r="G30"/>
  <c r="L30" s="1"/>
  <c r="T29"/>
  <c r="P29"/>
  <c r="U29" s="1"/>
  <c r="O29"/>
  <c r="N29"/>
  <c r="K29"/>
  <c r="G29"/>
  <c r="L29" s="1"/>
  <c r="V29" s="1"/>
  <c r="T28"/>
  <c r="P28"/>
  <c r="U28" s="1"/>
  <c r="O28"/>
  <c r="N28"/>
  <c r="L28"/>
  <c r="V28" s="1"/>
  <c r="K28"/>
  <c r="G28"/>
  <c r="T27"/>
  <c r="O27"/>
  <c r="N27"/>
  <c r="P27" s="1"/>
  <c r="U27" s="1"/>
  <c r="L27"/>
  <c r="K27"/>
  <c r="G27"/>
  <c r="T26"/>
  <c r="O26"/>
  <c r="N26"/>
  <c r="P26" s="1"/>
  <c r="U26" s="1"/>
  <c r="K26"/>
  <c r="G26"/>
  <c r="L26" s="1"/>
  <c r="T25"/>
  <c r="P25"/>
  <c r="U25" s="1"/>
  <c r="O25"/>
  <c r="N25"/>
  <c r="K25"/>
  <c r="G25"/>
  <c r="L25" s="1"/>
  <c r="V25" s="1"/>
  <c r="T24"/>
  <c r="P24"/>
  <c r="U24" s="1"/>
  <c r="O24"/>
  <c r="N24"/>
  <c r="L24"/>
  <c r="V24" s="1"/>
  <c r="K24"/>
  <c r="G24"/>
  <c r="T23"/>
  <c r="O23"/>
  <c r="N23"/>
  <c r="P23" s="1"/>
  <c r="U23" s="1"/>
  <c r="L23"/>
  <c r="K23"/>
  <c r="G23"/>
  <c r="T22"/>
  <c r="O22"/>
  <c r="N22"/>
  <c r="P22" s="1"/>
  <c r="U22" s="1"/>
  <c r="K22"/>
  <c r="G22"/>
  <c r="L22" s="1"/>
  <c r="T21"/>
  <c r="P21"/>
  <c r="U21" s="1"/>
  <c r="O21"/>
  <c r="N21"/>
  <c r="K21"/>
  <c r="G21"/>
  <c r="L21" s="1"/>
  <c r="V21" s="1"/>
  <c r="T20"/>
  <c r="P20"/>
  <c r="U20" s="1"/>
  <c r="O20"/>
  <c r="N20"/>
  <c r="L20"/>
  <c r="V20" s="1"/>
  <c r="K20"/>
  <c r="G20"/>
  <c r="T19"/>
  <c r="O19"/>
  <c r="N19"/>
  <c r="P19" s="1"/>
  <c r="U19" s="1"/>
  <c r="L19"/>
  <c r="K19"/>
  <c r="G19"/>
  <c r="T18"/>
  <c r="O18"/>
  <c r="N18"/>
  <c r="P18" s="1"/>
  <c r="U18" s="1"/>
  <c r="K18"/>
  <c r="G18"/>
  <c r="L18" s="1"/>
  <c r="T17"/>
  <c r="P17"/>
  <c r="U17" s="1"/>
  <c r="O17"/>
  <c r="N17"/>
  <c r="K17"/>
  <c r="G17"/>
  <c r="L17" s="1"/>
  <c r="V17" s="1"/>
  <c r="T16"/>
  <c r="P16"/>
  <c r="U16" s="1"/>
  <c r="O16"/>
  <c r="N16"/>
  <c r="L16"/>
  <c r="V16" s="1"/>
  <c r="K16"/>
  <c r="G16"/>
  <c r="T15"/>
  <c r="O15"/>
  <c r="N15"/>
  <c r="P15" s="1"/>
  <c r="U15" s="1"/>
  <c r="L15"/>
  <c r="K15"/>
  <c r="G15"/>
  <c r="T14"/>
  <c r="O14"/>
  <c r="N14"/>
  <c r="P14" s="1"/>
  <c r="U14" s="1"/>
  <c r="K14"/>
  <c r="G14"/>
  <c r="L14" s="1"/>
  <c r="T13"/>
  <c r="P13"/>
  <c r="U13" s="1"/>
  <c r="O13"/>
  <c r="N13"/>
  <c r="K13"/>
  <c r="G13"/>
  <c r="L13" s="1"/>
  <c r="V13" s="1"/>
  <c r="T12"/>
  <c r="P12"/>
  <c r="U12" s="1"/>
  <c r="O12"/>
  <c r="N12"/>
  <c r="L12"/>
  <c r="V12" s="1"/>
  <c r="K12"/>
  <c r="G12"/>
  <c r="T11"/>
  <c r="T37" s="1"/>
  <c r="O11"/>
  <c r="N11"/>
  <c r="P11" s="1"/>
  <c r="U11" s="1"/>
  <c r="L11"/>
  <c r="K11"/>
  <c r="G11"/>
  <c r="T10"/>
  <c r="O10"/>
  <c r="N10"/>
  <c r="P10" s="1"/>
  <c r="U10" s="1"/>
  <c r="K10"/>
  <c r="G10"/>
  <c r="L10" s="1"/>
  <c r="T9"/>
  <c r="P9"/>
  <c r="P37" s="1"/>
  <c r="O9"/>
  <c r="O37" s="1"/>
  <c r="N9"/>
  <c r="N37" s="1"/>
  <c r="K9"/>
  <c r="K37" s="1"/>
  <c r="G9"/>
  <c r="L9" s="1"/>
  <c r="V10" l="1"/>
  <c r="V14"/>
  <c r="V18"/>
  <c r="V22"/>
  <c r="V26"/>
  <c r="V30"/>
  <c r="V34"/>
  <c r="V11"/>
  <c r="V15"/>
  <c r="V19"/>
  <c r="V23"/>
  <c r="V27"/>
  <c r="V31"/>
  <c r="V35"/>
  <c r="L37"/>
  <c r="V9"/>
  <c r="U9"/>
  <c r="U37" s="1"/>
  <c r="G37"/>
  <c r="V37" l="1"/>
  <c r="M10" i="1" l="1"/>
  <c r="K10"/>
  <c r="J10"/>
  <c r="I10"/>
  <c r="H10"/>
  <c r="F10"/>
  <c r="E10"/>
  <c r="D10"/>
  <c r="S9"/>
  <c r="R9"/>
  <c r="Q9"/>
  <c r="T9" s="1"/>
  <c r="O9"/>
  <c r="N9"/>
  <c r="P9" s="1"/>
  <c r="K9"/>
  <c r="G9"/>
  <c r="L9" s="1"/>
  <c r="S8"/>
  <c r="S10" s="1"/>
  <c r="R8"/>
  <c r="R10" s="1"/>
  <c r="Q8"/>
  <c r="Q10" s="1"/>
  <c r="O8"/>
  <c r="O10" s="1"/>
  <c r="N8"/>
  <c r="P8" s="1"/>
  <c r="K8"/>
  <c r="G8"/>
  <c r="L8" s="1"/>
  <c r="P10" l="1"/>
  <c r="U9"/>
  <c r="V9" s="1"/>
  <c r="L10"/>
  <c r="G10"/>
  <c r="N10"/>
  <c r="T8"/>
  <c r="T10" s="1"/>
  <c r="U8" l="1"/>
  <c r="U10" l="1"/>
  <c r="V8"/>
  <c r="V10" s="1"/>
</calcChain>
</file>

<file path=xl/sharedStrings.xml><?xml version="1.0" encoding="utf-8"?>
<sst xmlns="http://schemas.openxmlformats.org/spreadsheetml/2006/main" count="108" uniqueCount="90">
  <si>
    <t>ACTE ADITIONALE PENTRU RADIOGRAFII DENTARE LA CONTRACTELE DE MEDICINA DENTARA</t>
  </si>
  <si>
    <t>22.09.2020 - valori contract rad dentare dupa regularizare august 2020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</si>
  <si>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</si>
  <si>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</si>
  <si>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</si>
  <si>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</si>
  <si>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</si>
  <si>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</si>
  <si>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</si>
  <si>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</si>
  <si>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</si>
  <si>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</si>
  <si>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</si>
  <si>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SEM.I 2020</t>
  </si>
  <si>
    <t>IULIE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</si>
  <si>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</si>
  <si>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</si>
  <si>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</si>
  <si>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</si>
  <si>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</si>
  <si>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</si>
  <si>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SEM.II 2020</t>
  </si>
  <si>
    <t>TOTAL AN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</si>
  <si>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</si>
  <si>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</si>
  <si>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</si>
  <si>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</si>
  <si>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</si>
  <si>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</si>
  <si>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>22.09.2020 - valori contract ecomf dupa regularizare august 2020</t>
  </si>
  <si>
    <t>CONTR. A</t>
  </si>
  <si>
    <t>TOTAL SEM. I 2020</t>
  </si>
  <si>
    <t>TOTAL SEM. II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</si>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</sst>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0" xfId="2" applyFont="1" applyFill="1" applyBorder="1" applyAlignment="1">
      <alignment horizontal="left"/>
    </xf>
    <xf numFmtId="0" fontId="4" fillId="2" borderId="0" xfId="3" applyFont="1" applyFill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Border="1"/>
    <xf numFmtId="0" fontId="4" fillId="2" borderId="0" xfId="3" applyFont="1" applyFill="1" applyBorder="1"/>
    <xf numFmtId="0" fontId="3" fillId="2" borderId="0" xfId="4" applyFont="1" applyFill="1"/>
    <xf numFmtId="0" fontId="3" fillId="2" borderId="0" xfId="3" applyFont="1" applyFill="1" applyBorder="1"/>
    <xf numFmtId="0" fontId="3" fillId="2" borderId="0" xfId="2" applyFont="1" applyFill="1" applyBorder="1"/>
    <xf numFmtId="14" fontId="4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17" fontId="3" fillId="2" borderId="1" xfId="2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5" applyNumberFormat="1" applyFont="1" applyFill="1" applyBorder="1"/>
    <xf numFmtId="0" fontId="5" fillId="2" borderId="1" xfId="6" applyFont="1" applyFill="1" applyBorder="1"/>
    <xf numFmtId="43" fontId="4" fillId="2" borderId="1" xfId="5" applyFont="1" applyFill="1" applyBorder="1"/>
    <xf numFmtId="2" fontId="4" fillId="2" borderId="1" xfId="5" applyNumberFormat="1" applyFont="1" applyFill="1" applyBorder="1"/>
    <xf numFmtId="43" fontId="4" fillId="2" borderId="1" xfId="1" applyFont="1" applyFill="1" applyBorder="1"/>
    <xf numFmtId="0" fontId="4" fillId="2" borderId="1" xfId="2" applyFont="1" applyFill="1" applyBorder="1"/>
    <xf numFmtId="0" fontId="3" fillId="2" borderId="1" xfId="2" applyFont="1" applyFill="1" applyBorder="1"/>
    <xf numFmtId="0" fontId="3" fillId="2" borderId="1" xfId="3" applyFont="1" applyFill="1" applyBorder="1"/>
    <xf numFmtId="43" fontId="3" fillId="2" borderId="1" xfId="2" applyNumberFormat="1" applyFont="1" applyFill="1" applyBorder="1"/>
    <xf numFmtId="2" fontId="3" fillId="2" borderId="1" xfId="2" applyNumberFormat="1" applyFont="1" applyFill="1" applyBorder="1"/>
    <xf numFmtId="43" fontId="5" fillId="2" borderId="0" xfId="1" applyFont="1" applyFill="1"/>
    <xf numFmtId="43" fontId="5" fillId="2" borderId="0" xfId="0" applyNumberFormat="1" applyFont="1" applyFill="1"/>
    <xf numFmtId="0" fontId="3" fillId="2" borderId="0" xfId="2" applyFont="1" applyFill="1"/>
    <xf numFmtId="0" fontId="5" fillId="2" borderId="0" xfId="2" applyFont="1" applyFill="1"/>
    <xf numFmtId="43" fontId="4" fillId="2" borderId="0" xfId="5" applyFont="1" applyFill="1" applyBorder="1"/>
    <xf numFmtId="14" fontId="5" fillId="2" borderId="0" xfId="3" applyNumberFormat="1" applyFont="1" applyFill="1" applyBorder="1"/>
    <xf numFmtId="17" fontId="3" fillId="2" borderId="1" xfId="2" applyNumberFormat="1" applyFont="1" applyFill="1" applyBorder="1" applyAlignment="1">
      <alignment wrapText="1"/>
    </xf>
    <xf numFmtId="0" fontId="3" fillId="2" borderId="0" xfId="2" applyFont="1" applyFill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1" xfId="6" applyFont="1" applyFill="1" applyBorder="1" applyAlignment="1">
      <alignment horizontal="center" wrapText="1"/>
    </xf>
    <xf numFmtId="0" fontId="4" fillId="2" borderId="1" xfId="6" applyFont="1" applyFill="1" applyBorder="1" applyAlignment="1">
      <alignment wrapText="1"/>
    </xf>
    <xf numFmtId="43" fontId="4" fillId="2" borderId="1" xfId="7" applyFont="1" applyFill="1" applyBorder="1" applyAlignment="1">
      <alignment wrapText="1"/>
    </xf>
    <xf numFmtId="0" fontId="4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wrapText="1"/>
    </xf>
    <xf numFmtId="43" fontId="4" fillId="2" borderId="1" xfId="7" applyFont="1" applyFill="1" applyBorder="1"/>
    <xf numFmtId="0" fontId="4" fillId="2" borderId="1" xfId="4" applyFont="1" applyFill="1" applyBorder="1" applyAlignment="1">
      <alignment horizontal="center"/>
    </xf>
    <xf numFmtId="165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/>
    <xf numFmtId="165" fontId="4" fillId="2" borderId="1" xfId="4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8" applyFont="1" applyFill="1" applyBorder="1" applyAlignment="1">
      <alignment wrapText="1"/>
    </xf>
    <xf numFmtId="0" fontId="4" fillId="2" borderId="1" xfId="6" applyFont="1" applyFill="1" applyBorder="1" applyAlignment="1">
      <alignment horizontal="center"/>
    </xf>
    <xf numFmtId="0" fontId="4" fillId="2" borderId="1" xfId="6" applyFont="1" applyFill="1" applyBorder="1" applyAlignment="1"/>
    <xf numFmtId="0" fontId="4" fillId="2" borderId="1" xfId="4" applyFont="1" applyFill="1" applyBorder="1" applyAlignment="1">
      <alignment horizontal="left" wrapText="1"/>
    </xf>
    <xf numFmtId="43" fontId="3" fillId="2" borderId="0" xfId="2" applyNumberFormat="1" applyFont="1" applyFill="1" applyBorder="1"/>
    <xf numFmtId="43" fontId="4" fillId="2" borderId="0" xfId="2" applyNumberFormat="1" applyFont="1" applyFill="1"/>
    <xf numFmtId="0" fontId="5" fillId="2" borderId="0" xfId="3" applyFont="1" applyFill="1"/>
  </cellXfs>
  <cellStyles count="9">
    <cellStyle name="Comma" xfId="1" builtinId="3"/>
    <cellStyle name="Comma 10 2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AUGUST%202020/PARA/LUCRU%20-%2022.09.2020%20-%20valori%20contract%20paraclinic%20dupa%20regularizare%20augus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PARA/valori%20contract%20paraclinic%20sept-decembrie%202020%20dupa%20suplimenta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AUGUST%202020/ECOMF/22.09.2020%20-%20REGULARIZARE%20august%202020%20-%20ECOM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august 2020 para"/>
      <sheetName val="consum mediu ian-aug 20"/>
      <sheetName val="alocare reg aug 20 "/>
      <sheetName val="alocare para sep din reg aug20"/>
      <sheetName val="TOTAL PARA"/>
      <sheetName val="neconsumat rad dent aug 20"/>
      <sheetName val="alocare reg "/>
      <sheetName val="TOTAL RAD DENT"/>
      <sheetName val="disponibil PARA"/>
      <sheetName val="disponibil PARA (2)"/>
      <sheetName val="disponibil PARA (3)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42570</v>
          </cell>
        </row>
        <row r="10">
          <cell r="E10">
            <v>18900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IP"/>
      <sheetName val="alocare RC"/>
      <sheetName val="RX TOTAL"/>
      <sheetName val="LAB"/>
      <sheetName val="AP"/>
      <sheetName val="PARA suplim sept-dec 2020"/>
      <sheetName val="PARA alocare suplim sep-dec 20 "/>
      <sheetName val="TOTAL PARA AN 2020"/>
      <sheetName val="TOTAL PARA dupa suplim sep-dec "/>
      <sheetName val="TOTAL PARA - FINAL "/>
      <sheetName val="PCTJ RAD DENT"/>
      <sheetName val="alocare rad dent SEP-DEC 2020"/>
      <sheetName val="suplim rad dent SEP-DEC 2020"/>
      <sheetName val="TOTAL RAD DENT"/>
      <sheetName val="PCTJ LAB"/>
      <sheetName val="PCTJ AP"/>
      <sheetName val="IP - evaluare"/>
      <sheetName val="IP - disponib"/>
      <sheetName val="RC - evaluare"/>
      <sheetName val="RC-dispon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Y10">
            <v>53540.442000000003</v>
          </cell>
        </row>
      </sheetData>
      <sheetData sheetId="9"/>
      <sheetData sheetId="10"/>
      <sheetData sheetId="11"/>
      <sheetData sheetId="12">
        <row r="7">
          <cell r="I7">
            <v>54568.977454360225</v>
          </cell>
          <cell r="L7">
            <v>54568.977454360225</v>
          </cell>
          <cell r="O7">
            <v>51282.887636420637</v>
          </cell>
          <cell r="R7">
            <v>32940.540509348808</v>
          </cell>
        </row>
        <row r="8">
          <cell r="I8">
            <v>24870.579536839778</v>
          </cell>
          <cell r="L8">
            <v>24870.579536839778</v>
          </cell>
          <cell r="O8">
            <v>23372.897850379377</v>
          </cell>
          <cell r="R8">
            <v>15013.114977451198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AUGUST2020"/>
      <sheetName val="consum mediu"/>
      <sheetName val="val max ctrc august 2020"/>
      <sheetName val="alocare reg"/>
      <sheetName val="TOTAL ECOMF"/>
    </sheetNames>
    <sheetDataSet>
      <sheetData sheetId="0">
        <row r="6">
          <cell r="E6">
            <v>3780</v>
          </cell>
        </row>
        <row r="7">
          <cell r="E7">
            <v>3060</v>
          </cell>
        </row>
        <row r="8">
          <cell r="E8">
            <v>1920</v>
          </cell>
        </row>
        <row r="9">
          <cell r="E9">
            <v>7500</v>
          </cell>
        </row>
        <row r="10">
          <cell r="E10">
            <v>120</v>
          </cell>
        </row>
        <row r="11">
          <cell r="E11">
            <v>660</v>
          </cell>
        </row>
        <row r="12">
          <cell r="E12">
            <v>1020</v>
          </cell>
        </row>
        <row r="13">
          <cell r="E13">
            <v>3300</v>
          </cell>
        </row>
        <row r="14">
          <cell r="E14">
            <v>2940</v>
          </cell>
        </row>
        <row r="15">
          <cell r="E15">
            <v>2400</v>
          </cell>
        </row>
        <row r="16">
          <cell r="E16">
            <v>1860</v>
          </cell>
        </row>
        <row r="17">
          <cell r="E17">
            <v>960</v>
          </cell>
        </row>
        <row r="18">
          <cell r="E18">
            <v>4320</v>
          </cell>
        </row>
        <row r="19">
          <cell r="E19">
            <v>480</v>
          </cell>
        </row>
        <row r="20">
          <cell r="E20">
            <v>2340</v>
          </cell>
        </row>
        <row r="21">
          <cell r="E21">
            <v>600</v>
          </cell>
        </row>
        <row r="22">
          <cell r="E22">
            <v>2040</v>
          </cell>
        </row>
        <row r="23">
          <cell r="E23">
            <v>2160</v>
          </cell>
        </row>
        <row r="24">
          <cell r="E24">
            <v>2340</v>
          </cell>
        </row>
        <row r="25">
          <cell r="E25">
            <v>1800</v>
          </cell>
        </row>
        <row r="26">
          <cell r="E26">
            <v>3000</v>
          </cell>
        </row>
        <row r="27">
          <cell r="E27">
            <v>480</v>
          </cell>
        </row>
        <row r="28">
          <cell r="E28">
            <v>1560</v>
          </cell>
        </row>
        <row r="29">
          <cell r="E29">
            <v>1200</v>
          </cell>
        </row>
        <row r="30">
          <cell r="E30">
            <v>1080</v>
          </cell>
        </row>
        <row r="31">
          <cell r="E31">
            <v>1440</v>
          </cell>
        </row>
        <row r="32">
          <cell r="E32">
            <v>1320</v>
          </cell>
        </row>
        <row r="33">
          <cell r="E33">
            <v>0</v>
          </cell>
        </row>
      </sheetData>
      <sheetData sheetId="1"/>
      <sheetData sheetId="2"/>
      <sheetData sheetId="3">
        <row r="7">
          <cell r="K7">
            <v>2664.9384</v>
          </cell>
        </row>
        <row r="8">
          <cell r="K8">
            <v>2674.0856000000003</v>
          </cell>
        </row>
        <row r="9">
          <cell r="K9">
            <v>7920</v>
          </cell>
        </row>
        <row r="10">
          <cell r="K10">
            <v>2370.9384</v>
          </cell>
        </row>
        <row r="11">
          <cell r="K11">
            <v>2067.1412</v>
          </cell>
        </row>
        <row r="12">
          <cell r="K12">
            <v>5222.0779999999995</v>
          </cell>
        </row>
        <row r="13">
          <cell r="K13">
            <v>2491.8056000000001</v>
          </cell>
        </row>
        <row r="14">
          <cell r="K14">
            <v>2692.3788000000004</v>
          </cell>
        </row>
        <row r="15">
          <cell r="K15">
            <v>7920</v>
          </cell>
        </row>
        <row r="16">
          <cell r="K16">
            <v>2776.6580000000004</v>
          </cell>
        </row>
        <row r="17">
          <cell r="K17">
            <v>3960</v>
          </cell>
        </row>
        <row r="18">
          <cell r="K18">
            <v>2599.6060000000002</v>
          </cell>
        </row>
        <row r="19">
          <cell r="K19">
            <v>7415.3127999999997</v>
          </cell>
        </row>
        <row r="20">
          <cell r="K20">
            <v>2336.9660000000003</v>
          </cell>
        </row>
        <row r="21">
          <cell r="K21">
            <v>9524.9200000000019</v>
          </cell>
        </row>
        <row r="22">
          <cell r="K22">
            <v>2459.1404000000002</v>
          </cell>
        </row>
        <row r="23">
          <cell r="K23">
            <v>8721.2500701030913</v>
          </cell>
        </row>
        <row r="24">
          <cell r="K24">
            <v>7081.7365567010293</v>
          </cell>
        </row>
        <row r="25">
          <cell r="K25">
            <v>3252.9380000000006</v>
          </cell>
        </row>
        <row r="26">
          <cell r="K26">
            <v>2730.2723999999998</v>
          </cell>
        </row>
        <row r="27">
          <cell r="K27">
            <v>2174.9396000000002</v>
          </cell>
        </row>
        <row r="28">
          <cell r="K28">
            <v>2664.9384</v>
          </cell>
        </row>
        <row r="29">
          <cell r="K29">
            <v>2459.1404000000002</v>
          </cell>
        </row>
        <row r="30">
          <cell r="K30">
            <v>2636.846</v>
          </cell>
        </row>
        <row r="31">
          <cell r="K31">
            <v>2193.2327999999998</v>
          </cell>
        </row>
        <row r="32">
          <cell r="K32">
            <v>3960</v>
          </cell>
        </row>
        <row r="33">
          <cell r="K33">
            <v>4847.555088659793</v>
          </cell>
        </row>
        <row r="34">
          <cell r="K34">
            <v>1903.808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V13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7" sqref="G17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22" width="16.85546875" style="4" customWidth="1"/>
    <col min="23" max="16384" width="9.140625" style="4"/>
  </cols>
  <sheetData>
    <row r="3" spans="1:22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5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5"/>
      <c r="B5" s="8"/>
      <c r="C5" s="9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>
      <c r="A6" s="5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15" customFormat="1" ht="34.5" customHeight="1">
      <c r="A7" s="11" t="s">
        <v>2</v>
      </c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4">
        <v>44044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ht="27.75" customHeight="1">
      <c r="A8" s="16">
        <v>1</v>
      </c>
      <c r="B8" s="17" t="s">
        <v>23</v>
      </c>
      <c r="C8" s="17" t="s">
        <v>24</v>
      </c>
      <c r="D8" s="18">
        <v>47100</v>
      </c>
      <c r="E8" s="18">
        <v>46815</v>
      </c>
      <c r="F8" s="18">
        <v>29925</v>
      </c>
      <c r="G8" s="18">
        <f>D8+E8+F8</f>
        <v>123840</v>
      </c>
      <c r="H8" s="19">
        <v>0</v>
      </c>
      <c r="I8" s="18">
        <v>46815</v>
      </c>
      <c r="J8" s="18">
        <v>48825</v>
      </c>
      <c r="K8" s="18">
        <f>H8+I8+J8</f>
        <v>95640</v>
      </c>
      <c r="L8" s="18">
        <f>G8+K8</f>
        <v>219480</v>
      </c>
      <c r="M8" s="20">
        <v>48735</v>
      </c>
      <c r="N8" s="18">
        <f>'[1]neconsumat rad dent aug 20'!E9</f>
        <v>42570</v>
      </c>
      <c r="O8" s="18">
        <f>'[2]suplim rad dent SEP-DEC 2020'!I7</f>
        <v>54568.977454360225</v>
      </c>
      <c r="P8" s="18">
        <f>M8+N8+O8</f>
        <v>145873.97745436023</v>
      </c>
      <c r="Q8" s="20">
        <f>'[2]suplim rad dent SEP-DEC 2020'!L7</f>
        <v>54568.977454360225</v>
      </c>
      <c r="R8" s="18">
        <f>'[2]suplim rad dent SEP-DEC 2020'!O7</f>
        <v>51282.887636420637</v>
      </c>
      <c r="S8" s="18">
        <f>'[2]suplim rad dent SEP-DEC 2020'!R7</f>
        <v>32940.540509348808</v>
      </c>
      <c r="T8" s="18">
        <f>Q8+R8+S8</f>
        <v>138792.40560012968</v>
      </c>
      <c r="U8" s="18">
        <f>P8+T8</f>
        <v>284666.38305448991</v>
      </c>
      <c r="V8" s="18">
        <f>U8+L8</f>
        <v>504146.38305448991</v>
      </c>
    </row>
    <row r="9" spans="1:22" ht="27" customHeight="1">
      <c r="A9" s="21">
        <v>2</v>
      </c>
      <c r="B9" s="17" t="s">
        <v>25</v>
      </c>
      <c r="C9" s="17" t="s">
        <v>26</v>
      </c>
      <c r="D9" s="18">
        <v>19500</v>
      </c>
      <c r="E9" s="18">
        <v>21330</v>
      </c>
      <c r="F9" s="18">
        <v>21075</v>
      </c>
      <c r="G9" s="18">
        <f>D9+E9+F9</f>
        <v>61905</v>
      </c>
      <c r="H9" s="19">
        <v>0</v>
      </c>
      <c r="I9" s="18">
        <v>21300</v>
      </c>
      <c r="J9" s="18">
        <v>22200</v>
      </c>
      <c r="K9" s="18">
        <f>H9+I9+J9</f>
        <v>43500</v>
      </c>
      <c r="L9" s="18">
        <f>G9+K9</f>
        <v>105405</v>
      </c>
      <c r="M9" s="20">
        <v>21600</v>
      </c>
      <c r="N9" s="18">
        <f>'[1]neconsumat rad dent aug 20'!E10</f>
        <v>18900</v>
      </c>
      <c r="O9" s="18">
        <f>'[2]suplim rad dent SEP-DEC 2020'!I8</f>
        <v>24870.579536839778</v>
      </c>
      <c r="P9" s="18">
        <f>M9+N9+O9</f>
        <v>65370.579536839781</v>
      </c>
      <c r="Q9" s="20">
        <f>'[2]suplim rad dent SEP-DEC 2020'!L8</f>
        <v>24870.579536839778</v>
      </c>
      <c r="R9" s="18">
        <f>'[2]suplim rad dent SEP-DEC 2020'!O8</f>
        <v>23372.897850379377</v>
      </c>
      <c r="S9" s="18">
        <f>'[2]suplim rad dent SEP-DEC 2020'!R8</f>
        <v>15013.114977451198</v>
      </c>
      <c r="T9" s="18">
        <f>Q9+R9+S9</f>
        <v>63256.59236467036</v>
      </c>
      <c r="U9" s="18">
        <f>P9+T9</f>
        <v>128627.17190151014</v>
      </c>
      <c r="V9" s="18">
        <f>U9+L9</f>
        <v>234032.17190151016</v>
      </c>
    </row>
    <row r="10" spans="1:22" ht="34.5" customHeight="1">
      <c r="A10" s="22"/>
      <c r="B10" s="23"/>
      <c r="C10" s="11" t="s">
        <v>27</v>
      </c>
      <c r="D10" s="24">
        <f t="shared" ref="D10:F10" si="0">SUM(D8:D9)</f>
        <v>66600</v>
      </c>
      <c r="E10" s="24">
        <f t="shared" ref="E10:V10" si="1">SUM(E8:E9)</f>
        <v>68145</v>
      </c>
      <c r="F10" s="24">
        <f t="shared" si="0"/>
        <v>51000</v>
      </c>
      <c r="G10" s="24">
        <f t="shared" si="1"/>
        <v>185745</v>
      </c>
      <c r="H10" s="25">
        <f t="shared" si="1"/>
        <v>0</v>
      </c>
      <c r="I10" s="24">
        <f t="shared" si="1"/>
        <v>68115</v>
      </c>
      <c r="J10" s="24">
        <f t="shared" si="1"/>
        <v>71025</v>
      </c>
      <c r="K10" s="24">
        <f t="shared" si="1"/>
        <v>139140</v>
      </c>
      <c r="L10" s="24">
        <f t="shared" si="1"/>
        <v>324885</v>
      </c>
      <c r="M10" s="24">
        <f t="shared" si="1"/>
        <v>70335</v>
      </c>
      <c r="N10" s="24">
        <f t="shared" si="1"/>
        <v>61470</v>
      </c>
      <c r="O10" s="24">
        <f t="shared" si="1"/>
        <v>79439.556991200006</v>
      </c>
      <c r="P10" s="24">
        <f t="shared" si="1"/>
        <v>211244.55699120002</v>
      </c>
      <c r="Q10" s="24">
        <f t="shared" si="1"/>
        <v>79439.556991200006</v>
      </c>
      <c r="R10" s="24">
        <f t="shared" si="1"/>
        <v>74655.785486800014</v>
      </c>
      <c r="S10" s="24">
        <f t="shared" si="1"/>
        <v>47953.655486800009</v>
      </c>
      <c r="T10" s="24">
        <f t="shared" si="1"/>
        <v>202048.99796480004</v>
      </c>
      <c r="U10" s="24">
        <f t="shared" si="1"/>
        <v>413293.55495600007</v>
      </c>
      <c r="V10" s="24">
        <f t="shared" si="1"/>
        <v>738178.55495600007</v>
      </c>
    </row>
    <row r="12" spans="1:22">
      <c r="V12" s="26"/>
    </row>
    <row r="13" spans="1:22">
      <c r="V13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E56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6.5"/>
  <cols>
    <col min="1" max="1" width="8.140625" style="3" customWidth="1"/>
    <col min="2" max="2" width="9.85546875" style="2" customWidth="1"/>
    <col min="3" max="3" width="36.28515625" style="2" customWidth="1"/>
    <col min="4" max="22" width="13" style="3" customWidth="1"/>
    <col min="23" max="25" width="19.42578125" style="3" customWidth="1"/>
    <col min="26" max="29" width="19.7109375" style="3" customWidth="1"/>
    <col min="30" max="30" width="14.28515625" style="3" hidden="1" customWidth="1"/>
    <col min="31" max="31" width="15.140625" style="3" hidden="1" customWidth="1"/>
    <col min="32" max="16384" width="9.140625" style="3"/>
  </cols>
  <sheetData>
    <row r="2" spans="1:22">
      <c r="A2" s="1" t="s">
        <v>28</v>
      </c>
      <c r="B2" s="3"/>
    </row>
    <row r="3" spans="1:22">
      <c r="B3" s="3"/>
      <c r="C3" s="7"/>
    </row>
    <row r="4" spans="1:22">
      <c r="A4" s="28"/>
      <c r="B4" s="29"/>
      <c r="C4" s="8" t="s">
        <v>29</v>
      </c>
    </row>
    <row r="5" spans="1:22">
      <c r="A5" s="5"/>
      <c r="B5" s="6"/>
      <c r="C5" s="30"/>
    </row>
    <row r="6" spans="1:22">
      <c r="A6" s="5"/>
      <c r="B6" s="6"/>
      <c r="C6" s="6"/>
    </row>
    <row r="7" spans="1:22">
      <c r="A7" s="5"/>
      <c r="B7" s="8"/>
      <c r="C7" s="31"/>
    </row>
    <row r="8" spans="1:22" s="33" customFormat="1" ht="33">
      <c r="A8" s="11" t="s">
        <v>2</v>
      </c>
      <c r="B8" s="12" t="s">
        <v>30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31</v>
      </c>
      <c r="M8" s="11" t="s">
        <v>14</v>
      </c>
      <c r="N8" s="32">
        <v>44044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32</v>
      </c>
      <c r="V8" s="11" t="s">
        <v>22</v>
      </c>
    </row>
    <row r="9" spans="1:22">
      <c r="A9" s="34">
        <v>1</v>
      </c>
      <c r="B9" s="35" t="s">
        <v>33</v>
      </c>
      <c r="C9" s="36" t="s">
        <v>34</v>
      </c>
      <c r="D9" s="37">
        <v>2100</v>
      </c>
      <c r="E9" s="37">
        <v>3420</v>
      </c>
      <c r="F9" s="37">
        <v>4200</v>
      </c>
      <c r="G9" s="37">
        <f>D9+E9+F9</f>
        <v>9720</v>
      </c>
      <c r="H9" s="37">
        <v>2460</v>
      </c>
      <c r="I9" s="37">
        <v>2100</v>
      </c>
      <c r="J9" s="37">
        <v>5040</v>
      </c>
      <c r="K9" s="37">
        <f>H9+I9+J9</f>
        <v>9600</v>
      </c>
      <c r="L9" s="37">
        <f>G9+K9</f>
        <v>19320</v>
      </c>
      <c r="M9" s="37">
        <v>2160</v>
      </c>
      <c r="N9" s="37">
        <f>'[3]neconsumat AUGUST2020'!E6</f>
        <v>3780</v>
      </c>
      <c r="O9" s="37">
        <f>'[3]alocare reg'!K7</f>
        <v>2664.9384</v>
      </c>
      <c r="P9" s="37">
        <f>M9+N9+O9</f>
        <v>8604.9383999999991</v>
      </c>
      <c r="Q9" s="37">
        <v>2664.9384</v>
      </c>
      <c r="R9" s="37">
        <v>2626.2736000000004</v>
      </c>
      <c r="S9" s="37">
        <v>1803.5932</v>
      </c>
      <c r="T9" s="37">
        <f>Q9+R9+S9</f>
        <v>7094.8052000000007</v>
      </c>
      <c r="U9" s="37">
        <f>P9+T9</f>
        <v>15699.7436</v>
      </c>
      <c r="V9" s="37">
        <f>L9+U9</f>
        <v>35019.743600000002</v>
      </c>
    </row>
    <row r="10" spans="1:22">
      <c r="A10" s="21">
        <v>2</v>
      </c>
      <c r="B10" s="38" t="s">
        <v>35</v>
      </c>
      <c r="C10" s="39" t="s">
        <v>36</v>
      </c>
      <c r="D10" s="40">
        <v>2100</v>
      </c>
      <c r="E10" s="40">
        <v>2100</v>
      </c>
      <c r="F10" s="40">
        <v>2100</v>
      </c>
      <c r="G10" s="37">
        <f t="shared" ref="G10:G36" si="0">D10+E10+F10</f>
        <v>6300</v>
      </c>
      <c r="H10" s="37">
        <v>2760</v>
      </c>
      <c r="I10" s="37">
        <v>2100</v>
      </c>
      <c r="J10" s="40">
        <v>3360</v>
      </c>
      <c r="K10" s="37">
        <f t="shared" ref="K10:K36" si="1">H10+I10+J10</f>
        <v>8220</v>
      </c>
      <c r="L10" s="37">
        <f t="shared" ref="L10:L36" si="2">G10+K10</f>
        <v>14520</v>
      </c>
      <c r="M10" s="40">
        <v>2160</v>
      </c>
      <c r="N10" s="37">
        <f>'[3]neconsumat AUGUST2020'!E7</f>
        <v>3060</v>
      </c>
      <c r="O10" s="37">
        <f>'[3]alocare reg'!K8</f>
        <v>2674.0856000000003</v>
      </c>
      <c r="P10" s="37">
        <f t="shared" ref="P10:P36" si="3">M10+N10+O10</f>
        <v>7894.0856000000003</v>
      </c>
      <c r="Q10" s="37">
        <v>2674.0856000000003</v>
      </c>
      <c r="R10" s="37">
        <v>2635.2874000000002</v>
      </c>
      <c r="S10" s="40">
        <v>1809.7828</v>
      </c>
      <c r="T10" s="37">
        <f t="shared" ref="T10:T36" si="4">Q10+R10+S10</f>
        <v>7119.1558000000005</v>
      </c>
      <c r="U10" s="37">
        <f t="shared" ref="U10:U36" si="5">P10+T10</f>
        <v>15013.241400000001</v>
      </c>
      <c r="V10" s="37">
        <f t="shared" ref="V10:V36" si="6">L10+U10</f>
        <v>29533.241399999999</v>
      </c>
    </row>
    <row r="11" spans="1:22">
      <c r="A11" s="34">
        <v>3</v>
      </c>
      <c r="B11" s="41" t="s">
        <v>37</v>
      </c>
      <c r="C11" s="39" t="s">
        <v>38</v>
      </c>
      <c r="D11" s="40">
        <v>720</v>
      </c>
      <c r="E11" s="40">
        <v>2100</v>
      </c>
      <c r="F11" s="40">
        <v>3780</v>
      </c>
      <c r="G11" s="37">
        <f t="shared" si="0"/>
        <v>6600</v>
      </c>
      <c r="H11" s="37">
        <v>4020</v>
      </c>
      <c r="I11" s="37">
        <v>2100</v>
      </c>
      <c r="J11" s="40">
        <v>4320</v>
      </c>
      <c r="K11" s="37">
        <f t="shared" si="1"/>
        <v>10440</v>
      </c>
      <c r="L11" s="37">
        <f t="shared" si="2"/>
        <v>17040</v>
      </c>
      <c r="M11" s="40">
        <v>2100</v>
      </c>
      <c r="N11" s="37">
        <f>'[3]neconsumat AUGUST2020'!E8</f>
        <v>1920</v>
      </c>
      <c r="O11" s="37">
        <f>'[3]alocare reg'!K9</f>
        <v>7920</v>
      </c>
      <c r="P11" s="37">
        <f t="shared" si="3"/>
        <v>11940</v>
      </c>
      <c r="Q11" s="37">
        <v>2702.1800000000003</v>
      </c>
      <c r="R11" s="37">
        <v>2662.9750000000004</v>
      </c>
      <c r="S11" s="40">
        <v>1828.7980000000002</v>
      </c>
      <c r="T11" s="37">
        <f t="shared" si="4"/>
        <v>7193.9530000000013</v>
      </c>
      <c r="U11" s="37">
        <f t="shared" si="5"/>
        <v>19133.953000000001</v>
      </c>
      <c r="V11" s="37">
        <f t="shared" si="6"/>
        <v>36173.953000000001</v>
      </c>
    </row>
    <row r="12" spans="1:22">
      <c r="A12" s="21">
        <v>4</v>
      </c>
      <c r="B12" s="41" t="s">
        <v>39</v>
      </c>
      <c r="C12" s="39" t="s">
        <v>40</v>
      </c>
      <c r="D12" s="40">
        <v>1860</v>
      </c>
      <c r="E12" s="40">
        <v>3480</v>
      </c>
      <c r="F12" s="40">
        <v>4380</v>
      </c>
      <c r="G12" s="37">
        <f t="shared" si="0"/>
        <v>9720</v>
      </c>
      <c r="H12" s="37">
        <v>5160</v>
      </c>
      <c r="I12" s="37">
        <v>6600</v>
      </c>
      <c r="J12" s="40">
        <v>1920</v>
      </c>
      <c r="K12" s="37">
        <f t="shared" si="1"/>
        <v>13680</v>
      </c>
      <c r="L12" s="37">
        <f t="shared" si="2"/>
        <v>23400</v>
      </c>
      <c r="M12" s="40">
        <v>7260</v>
      </c>
      <c r="N12" s="37">
        <f>'[3]neconsumat AUGUST2020'!E9</f>
        <v>7500</v>
      </c>
      <c r="O12" s="37">
        <f>'[3]alocare reg'!K10</f>
        <v>2370.9384</v>
      </c>
      <c r="P12" s="37">
        <f t="shared" si="3"/>
        <v>17130.938399999999</v>
      </c>
      <c r="Q12" s="37">
        <v>2370.9384</v>
      </c>
      <c r="R12" s="37">
        <v>2336.5386000000003</v>
      </c>
      <c r="S12" s="40">
        <v>1604.6171999999999</v>
      </c>
      <c r="T12" s="37">
        <f t="shared" si="4"/>
        <v>6312.0942000000005</v>
      </c>
      <c r="U12" s="37">
        <f t="shared" si="5"/>
        <v>23443.032599999999</v>
      </c>
      <c r="V12" s="37">
        <f t="shared" si="6"/>
        <v>46843.032599999999</v>
      </c>
    </row>
    <row r="13" spans="1:22">
      <c r="A13" s="34">
        <v>5</v>
      </c>
      <c r="B13" s="42" t="s">
        <v>41</v>
      </c>
      <c r="C13" s="43" t="s">
        <v>42</v>
      </c>
      <c r="D13" s="40">
        <v>1020</v>
      </c>
      <c r="E13" s="40">
        <v>1200</v>
      </c>
      <c r="F13" s="40">
        <v>360</v>
      </c>
      <c r="G13" s="37">
        <f t="shared" si="0"/>
        <v>2580</v>
      </c>
      <c r="H13" s="37">
        <v>0</v>
      </c>
      <c r="I13" s="37">
        <v>180</v>
      </c>
      <c r="J13" s="40">
        <v>180</v>
      </c>
      <c r="K13" s="37">
        <f t="shared" si="1"/>
        <v>360</v>
      </c>
      <c r="L13" s="37">
        <f t="shared" si="2"/>
        <v>2940</v>
      </c>
      <c r="M13" s="40">
        <v>300</v>
      </c>
      <c r="N13" s="37">
        <f>'[3]neconsumat AUGUST2020'!E10</f>
        <v>120</v>
      </c>
      <c r="O13" s="37">
        <f>'[3]alocare reg'!K11</f>
        <v>2067.1412</v>
      </c>
      <c r="P13" s="37">
        <f t="shared" si="3"/>
        <v>2487.1412</v>
      </c>
      <c r="Q13" s="37">
        <v>2067.1412</v>
      </c>
      <c r="R13" s="37">
        <v>2037.1498000000004</v>
      </c>
      <c r="S13" s="40">
        <v>1399.0126</v>
      </c>
      <c r="T13" s="37">
        <f t="shared" si="4"/>
        <v>5503.3036000000002</v>
      </c>
      <c r="U13" s="37">
        <f t="shared" si="5"/>
        <v>7990.4448000000002</v>
      </c>
      <c r="V13" s="37">
        <f t="shared" si="6"/>
        <v>10930.444800000001</v>
      </c>
    </row>
    <row r="14" spans="1:22">
      <c r="A14" s="21">
        <v>6</v>
      </c>
      <c r="B14" s="44" t="s">
        <v>43</v>
      </c>
      <c r="C14" s="39" t="s">
        <v>44</v>
      </c>
      <c r="D14" s="40">
        <v>1800</v>
      </c>
      <c r="E14" s="40">
        <v>1440</v>
      </c>
      <c r="F14" s="40">
        <v>1680</v>
      </c>
      <c r="G14" s="37">
        <f t="shared" si="0"/>
        <v>4920</v>
      </c>
      <c r="H14" s="37">
        <v>180</v>
      </c>
      <c r="I14" s="37">
        <v>420</v>
      </c>
      <c r="J14" s="40">
        <v>1080</v>
      </c>
      <c r="K14" s="37">
        <f t="shared" si="1"/>
        <v>1680</v>
      </c>
      <c r="L14" s="37">
        <f t="shared" si="2"/>
        <v>6600</v>
      </c>
      <c r="M14" s="40">
        <v>1260</v>
      </c>
      <c r="N14" s="37">
        <f>'[3]neconsumat AUGUST2020'!E11</f>
        <v>660</v>
      </c>
      <c r="O14" s="37">
        <f>'[3]alocare reg'!K12</f>
        <v>5222.0779999999995</v>
      </c>
      <c r="P14" s="37">
        <f t="shared" si="3"/>
        <v>7142.0779999999995</v>
      </c>
      <c r="Q14" s="37">
        <v>5222.0779999999995</v>
      </c>
      <c r="R14" s="37">
        <v>5146.3119999999999</v>
      </c>
      <c r="S14" s="40">
        <v>3534.2289999999998</v>
      </c>
      <c r="T14" s="37">
        <f t="shared" si="4"/>
        <v>13902.618999999999</v>
      </c>
      <c r="U14" s="37">
        <f t="shared" si="5"/>
        <v>21044.697</v>
      </c>
      <c r="V14" s="37">
        <f t="shared" si="6"/>
        <v>27644.697</v>
      </c>
    </row>
    <row r="15" spans="1:22">
      <c r="A15" s="34">
        <v>7</v>
      </c>
      <c r="B15" s="44" t="s">
        <v>45</v>
      </c>
      <c r="C15" s="39" t="s">
        <v>46</v>
      </c>
      <c r="D15" s="40">
        <v>1920</v>
      </c>
      <c r="E15" s="40">
        <v>1680</v>
      </c>
      <c r="F15" s="40">
        <v>600</v>
      </c>
      <c r="G15" s="37">
        <f t="shared" si="0"/>
        <v>4200</v>
      </c>
      <c r="H15" s="37">
        <v>1380</v>
      </c>
      <c r="I15" s="37">
        <v>1440</v>
      </c>
      <c r="J15" s="40">
        <v>1560</v>
      </c>
      <c r="K15" s="37">
        <f t="shared" si="1"/>
        <v>4380</v>
      </c>
      <c r="L15" s="37">
        <f t="shared" si="2"/>
        <v>8580</v>
      </c>
      <c r="M15" s="40">
        <v>2040</v>
      </c>
      <c r="N15" s="37">
        <f>'[3]neconsumat AUGUST2020'!E12</f>
        <v>1020</v>
      </c>
      <c r="O15" s="37">
        <f>'[3]alocare reg'!K13</f>
        <v>2491.8056000000001</v>
      </c>
      <c r="P15" s="37">
        <f t="shared" si="3"/>
        <v>5551.8055999999997</v>
      </c>
      <c r="Q15" s="37">
        <v>2491.8056000000001</v>
      </c>
      <c r="R15" s="37">
        <v>2455.6523999999999</v>
      </c>
      <c r="S15" s="40">
        <v>1686.4187999999999</v>
      </c>
      <c r="T15" s="37">
        <f t="shared" si="4"/>
        <v>6633.8768</v>
      </c>
      <c r="U15" s="37">
        <f t="shared" si="5"/>
        <v>12185.6824</v>
      </c>
      <c r="V15" s="37">
        <f t="shared" si="6"/>
        <v>20765.682399999998</v>
      </c>
    </row>
    <row r="16" spans="1:22">
      <c r="A16" s="21">
        <v>8</v>
      </c>
      <c r="B16" s="44" t="s">
        <v>47</v>
      </c>
      <c r="C16" s="45" t="s">
        <v>48</v>
      </c>
      <c r="D16" s="40">
        <v>2100</v>
      </c>
      <c r="E16" s="40">
        <v>2640</v>
      </c>
      <c r="F16" s="40">
        <v>2100</v>
      </c>
      <c r="G16" s="37">
        <f t="shared" si="0"/>
        <v>6840</v>
      </c>
      <c r="H16" s="37">
        <v>2100</v>
      </c>
      <c r="I16" s="37">
        <v>2100</v>
      </c>
      <c r="J16" s="40">
        <v>4020</v>
      </c>
      <c r="K16" s="37">
        <f t="shared" si="1"/>
        <v>8220</v>
      </c>
      <c r="L16" s="37">
        <f t="shared" si="2"/>
        <v>15060</v>
      </c>
      <c r="M16" s="40">
        <v>2160</v>
      </c>
      <c r="N16" s="37">
        <f>'[3]neconsumat AUGUST2020'!E13</f>
        <v>3300</v>
      </c>
      <c r="O16" s="37">
        <f>'[3]alocare reg'!K14</f>
        <v>2692.3788000000004</v>
      </c>
      <c r="P16" s="37">
        <f t="shared" si="3"/>
        <v>8152.3788000000004</v>
      </c>
      <c r="Q16" s="37">
        <v>2692.3788000000004</v>
      </c>
      <c r="R16" s="37">
        <v>2653.3152</v>
      </c>
      <c r="S16" s="40">
        <v>1822.1633999999999</v>
      </c>
      <c r="T16" s="37">
        <f t="shared" si="4"/>
        <v>7167.8574000000008</v>
      </c>
      <c r="U16" s="37">
        <f t="shared" si="5"/>
        <v>15320.236200000001</v>
      </c>
      <c r="V16" s="37">
        <f t="shared" si="6"/>
        <v>30380.236199999999</v>
      </c>
    </row>
    <row r="17" spans="1:22">
      <c r="A17" s="34">
        <v>9</v>
      </c>
      <c r="B17" s="44" t="s">
        <v>49</v>
      </c>
      <c r="C17" s="39" t="s">
        <v>50</v>
      </c>
      <c r="D17" s="40">
        <v>3240</v>
      </c>
      <c r="E17" s="40">
        <v>5160</v>
      </c>
      <c r="F17" s="40">
        <v>6300</v>
      </c>
      <c r="G17" s="37">
        <f t="shared" si="0"/>
        <v>14700</v>
      </c>
      <c r="H17" s="37">
        <v>6780</v>
      </c>
      <c r="I17" s="37">
        <v>3240</v>
      </c>
      <c r="J17" s="40">
        <v>7200</v>
      </c>
      <c r="K17" s="37">
        <f t="shared" si="1"/>
        <v>17220</v>
      </c>
      <c r="L17" s="37">
        <f t="shared" si="2"/>
        <v>31920</v>
      </c>
      <c r="M17" s="40">
        <v>8160</v>
      </c>
      <c r="N17" s="37">
        <f>'[3]neconsumat AUGUST2020'!E14</f>
        <v>2940</v>
      </c>
      <c r="O17" s="37">
        <f>'[3]alocare reg'!K15</f>
        <v>7920</v>
      </c>
      <c r="P17" s="37">
        <f t="shared" si="3"/>
        <v>19020</v>
      </c>
      <c r="Q17" s="37">
        <v>4153.2272000000003</v>
      </c>
      <c r="R17" s="37">
        <v>4092.9688000000006</v>
      </c>
      <c r="S17" s="40">
        <v>2810.8456000000001</v>
      </c>
      <c r="T17" s="37">
        <f t="shared" si="4"/>
        <v>11057.0416</v>
      </c>
      <c r="U17" s="37">
        <f t="shared" si="5"/>
        <v>30077.0416</v>
      </c>
      <c r="V17" s="37">
        <f t="shared" si="6"/>
        <v>61997.041599999997</v>
      </c>
    </row>
    <row r="18" spans="1:22">
      <c r="A18" s="21">
        <v>10</v>
      </c>
      <c r="B18" s="44" t="s">
        <v>51</v>
      </c>
      <c r="C18" s="39" t="s">
        <v>52</v>
      </c>
      <c r="D18" s="40">
        <v>2100</v>
      </c>
      <c r="E18" s="40">
        <v>2160</v>
      </c>
      <c r="F18" s="40">
        <v>3960</v>
      </c>
      <c r="G18" s="37">
        <f t="shared" si="0"/>
        <v>8220</v>
      </c>
      <c r="H18" s="37">
        <v>3120</v>
      </c>
      <c r="I18" s="37">
        <v>2160</v>
      </c>
      <c r="J18" s="40">
        <v>2940</v>
      </c>
      <c r="K18" s="37">
        <f t="shared" si="1"/>
        <v>8220</v>
      </c>
      <c r="L18" s="37">
        <f t="shared" si="2"/>
        <v>16440</v>
      </c>
      <c r="M18" s="40">
        <v>2280</v>
      </c>
      <c r="N18" s="37">
        <f>'[3]neconsumat AUGUST2020'!E15</f>
        <v>2400</v>
      </c>
      <c r="O18" s="37">
        <f>'[3]alocare reg'!K16</f>
        <v>2776.6580000000004</v>
      </c>
      <c r="P18" s="37">
        <f t="shared" si="3"/>
        <v>7456.6580000000004</v>
      </c>
      <c r="Q18" s="37">
        <v>2776.6580000000004</v>
      </c>
      <c r="R18" s="37">
        <v>2736.3720000000003</v>
      </c>
      <c r="S18" s="40">
        <v>1879.203</v>
      </c>
      <c r="T18" s="37">
        <f t="shared" si="4"/>
        <v>7392.2330000000002</v>
      </c>
      <c r="U18" s="37">
        <f t="shared" si="5"/>
        <v>14848.891</v>
      </c>
      <c r="V18" s="37">
        <f t="shared" si="6"/>
        <v>31288.891</v>
      </c>
    </row>
    <row r="19" spans="1:22">
      <c r="A19" s="34">
        <v>11</v>
      </c>
      <c r="B19" s="44" t="s">
        <v>53</v>
      </c>
      <c r="C19" s="46" t="s">
        <v>54</v>
      </c>
      <c r="D19" s="40">
        <v>2040</v>
      </c>
      <c r="E19" s="40">
        <v>3300</v>
      </c>
      <c r="F19" s="40">
        <v>3840</v>
      </c>
      <c r="G19" s="37">
        <f t="shared" si="0"/>
        <v>9180</v>
      </c>
      <c r="H19" s="37">
        <v>2040</v>
      </c>
      <c r="I19" s="37">
        <v>3120</v>
      </c>
      <c r="J19" s="40">
        <v>2100</v>
      </c>
      <c r="K19" s="37">
        <f t="shared" si="1"/>
        <v>7260</v>
      </c>
      <c r="L19" s="37">
        <f t="shared" si="2"/>
        <v>16440</v>
      </c>
      <c r="M19" s="40">
        <v>3900</v>
      </c>
      <c r="N19" s="37">
        <f>'[3]neconsumat AUGUST2020'!E16</f>
        <v>1860</v>
      </c>
      <c r="O19" s="37">
        <f>'[3]alocare reg'!K17</f>
        <v>3960</v>
      </c>
      <c r="P19" s="37">
        <f t="shared" si="3"/>
        <v>9720</v>
      </c>
      <c r="Q19" s="37">
        <v>2589.8068000000003</v>
      </c>
      <c r="R19" s="37">
        <v>2552.2322000000004</v>
      </c>
      <c r="S19" s="40">
        <v>1752.7454000000002</v>
      </c>
      <c r="T19" s="37">
        <f t="shared" si="4"/>
        <v>6894.7844000000005</v>
      </c>
      <c r="U19" s="37">
        <f t="shared" si="5"/>
        <v>16614.7844</v>
      </c>
      <c r="V19" s="37">
        <f t="shared" si="6"/>
        <v>33054.784400000004</v>
      </c>
    </row>
    <row r="20" spans="1:22">
      <c r="A20" s="21">
        <v>12</v>
      </c>
      <c r="B20" s="42" t="s">
        <v>55</v>
      </c>
      <c r="C20" s="43" t="s">
        <v>56</v>
      </c>
      <c r="D20" s="40">
        <v>2040</v>
      </c>
      <c r="E20" s="40">
        <v>1620</v>
      </c>
      <c r="F20" s="40">
        <v>840</v>
      </c>
      <c r="G20" s="37">
        <f t="shared" si="0"/>
        <v>4500</v>
      </c>
      <c r="H20" s="37">
        <v>300</v>
      </c>
      <c r="I20" s="37">
        <v>720</v>
      </c>
      <c r="J20" s="40">
        <v>1500</v>
      </c>
      <c r="K20" s="37">
        <f t="shared" si="1"/>
        <v>2520</v>
      </c>
      <c r="L20" s="37">
        <f t="shared" si="2"/>
        <v>7020</v>
      </c>
      <c r="M20" s="40">
        <v>780</v>
      </c>
      <c r="N20" s="37">
        <f>'[3]neconsumat AUGUST2020'!E17</f>
        <v>960</v>
      </c>
      <c r="O20" s="37">
        <f>'[3]alocare reg'!K18</f>
        <v>2599.6060000000002</v>
      </c>
      <c r="P20" s="37">
        <f t="shared" si="3"/>
        <v>4339.6059999999998</v>
      </c>
      <c r="Q20" s="37">
        <v>2599.6060000000002</v>
      </c>
      <c r="R20" s="37">
        <v>2561.8890000000001</v>
      </c>
      <c r="S20" s="40">
        <v>1759.377</v>
      </c>
      <c r="T20" s="37">
        <f t="shared" si="4"/>
        <v>6920.8720000000012</v>
      </c>
      <c r="U20" s="37">
        <f t="shared" si="5"/>
        <v>11260.478000000001</v>
      </c>
      <c r="V20" s="37">
        <f t="shared" si="6"/>
        <v>18280.478000000003</v>
      </c>
    </row>
    <row r="21" spans="1:22">
      <c r="A21" s="34">
        <v>13</v>
      </c>
      <c r="B21" s="41" t="s">
        <v>57</v>
      </c>
      <c r="C21" s="39" t="s">
        <v>58</v>
      </c>
      <c r="D21" s="40">
        <v>5100</v>
      </c>
      <c r="E21" s="40">
        <v>5340</v>
      </c>
      <c r="F21" s="40">
        <v>3000</v>
      </c>
      <c r="G21" s="37">
        <f t="shared" si="0"/>
        <v>13440</v>
      </c>
      <c r="H21" s="37">
        <v>60</v>
      </c>
      <c r="I21" s="37">
        <v>900</v>
      </c>
      <c r="J21" s="40">
        <v>6060</v>
      </c>
      <c r="K21" s="37">
        <f t="shared" si="1"/>
        <v>7020</v>
      </c>
      <c r="L21" s="37">
        <f t="shared" si="2"/>
        <v>20460</v>
      </c>
      <c r="M21" s="40">
        <v>4740</v>
      </c>
      <c r="N21" s="37">
        <f>'[3]neconsumat AUGUST2020'!E18</f>
        <v>4320</v>
      </c>
      <c r="O21" s="37">
        <f>'[3]alocare reg'!K19</f>
        <v>7415.3127999999997</v>
      </c>
      <c r="P21" s="37">
        <f t="shared" si="3"/>
        <v>16475.3128</v>
      </c>
      <c r="Q21" s="37">
        <v>7415.3127999999997</v>
      </c>
      <c r="R21" s="37">
        <v>7307.726200000001</v>
      </c>
      <c r="S21" s="40">
        <v>5018.5803999999998</v>
      </c>
      <c r="T21" s="37">
        <f t="shared" si="4"/>
        <v>19741.6194</v>
      </c>
      <c r="U21" s="37">
        <f t="shared" si="5"/>
        <v>36216.932199999996</v>
      </c>
      <c r="V21" s="37">
        <f t="shared" si="6"/>
        <v>56676.932199999996</v>
      </c>
    </row>
    <row r="22" spans="1:22">
      <c r="A22" s="21">
        <v>14</v>
      </c>
      <c r="B22" s="41" t="s">
        <v>59</v>
      </c>
      <c r="C22" s="43" t="s">
        <v>60</v>
      </c>
      <c r="D22" s="40">
        <v>1260</v>
      </c>
      <c r="E22" s="40">
        <v>1500</v>
      </c>
      <c r="F22" s="40">
        <v>420</v>
      </c>
      <c r="G22" s="37">
        <f t="shared" si="0"/>
        <v>3180</v>
      </c>
      <c r="H22" s="37">
        <v>480</v>
      </c>
      <c r="I22" s="37">
        <v>840</v>
      </c>
      <c r="J22" s="40">
        <v>1080</v>
      </c>
      <c r="K22" s="37">
        <f t="shared" si="1"/>
        <v>2400</v>
      </c>
      <c r="L22" s="37">
        <f t="shared" si="2"/>
        <v>5580</v>
      </c>
      <c r="M22" s="40">
        <v>1260</v>
      </c>
      <c r="N22" s="37">
        <f>'[3]neconsumat AUGUST2020'!E19</f>
        <v>480</v>
      </c>
      <c r="O22" s="37">
        <f>'[3]alocare reg'!K20</f>
        <v>2336.9660000000003</v>
      </c>
      <c r="P22" s="37">
        <f t="shared" si="3"/>
        <v>4076.9660000000003</v>
      </c>
      <c r="Q22" s="37">
        <v>2336.9660000000003</v>
      </c>
      <c r="R22" s="37">
        <v>2303.0590000000002</v>
      </c>
      <c r="S22" s="40">
        <v>1581.625</v>
      </c>
      <c r="T22" s="37">
        <f t="shared" si="4"/>
        <v>6221.6500000000005</v>
      </c>
      <c r="U22" s="37">
        <f t="shared" si="5"/>
        <v>10298.616000000002</v>
      </c>
      <c r="V22" s="37">
        <f t="shared" si="6"/>
        <v>15878.616000000002</v>
      </c>
    </row>
    <row r="23" spans="1:22" ht="33">
      <c r="A23" s="34">
        <v>15</v>
      </c>
      <c r="B23" s="41" t="s">
        <v>61</v>
      </c>
      <c r="C23" s="39" t="s">
        <v>62</v>
      </c>
      <c r="D23" s="40">
        <v>2940</v>
      </c>
      <c r="E23" s="40">
        <v>4140</v>
      </c>
      <c r="F23" s="40">
        <v>3540</v>
      </c>
      <c r="G23" s="37">
        <f t="shared" si="0"/>
        <v>10620</v>
      </c>
      <c r="H23" s="37">
        <v>2220</v>
      </c>
      <c r="I23" s="37">
        <v>2340</v>
      </c>
      <c r="J23" s="40">
        <v>2940</v>
      </c>
      <c r="K23" s="37">
        <f t="shared" si="1"/>
        <v>7500</v>
      </c>
      <c r="L23" s="37">
        <f t="shared" si="2"/>
        <v>18120</v>
      </c>
      <c r="M23" s="40">
        <v>3480</v>
      </c>
      <c r="N23" s="37">
        <f>'[3]neconsumat AUGUST2020'!E20</f>
        <v>2340</v>
      </c>
      <c r="O23" s="37">
        <f>'[3]alocare reg'!K21</f>
        <v>9524.9200000000019</v>
      </c>
      <c r="P23" s="37">
        <f t="shared" si="3"/>
        <v>15344.920000000002</v>
      </c>
      <c r="Q23" s="37">
        <v>9524.9200000000019</v>
      </c>
      <c r="R23" s="37">
        <v>9386.7250000000022</v>
      </c>
      <c r="S23" s="40">
        <v>6446.3320000000003</v>
      </c>
      <c r="T23" s="37">
        <f t="shared" si="4"/>
        <v>25357.977000000006</v>
      </c>
      <c r="U23" s="37">
        <f t="shared" si="5"/>
        <v>40702.897000000012</v>
      </c>
      <c r="V23" s="37">
        <f t="shared" si="6"/>
        <v>58822.897000000012</v>
      </c>
    </row>
    <row r="24" spans="1:22">
      <c r="A24" s="21">
        <v>16</v>
      </c>
      <c r="B24" s="41" t="s">
        <v>63</v>
      </c>
      <c r="C24" s="39" t="s">
        <v>64</v>
      </c>
      <c r="D24" s="40">
        <v>1380</v>
      </c>
      <c r="E24" s="40">
        <v>1080</v>
      </c>
      <c r="F24" s="40">
        <v>840</v>
      </c>
      <c r="G24" s="37">
        <f t="shared" si="0"/>
        <v>3300</v>
      </c>
      <c r="H24" s="37">
        <v>720</v>
      </c>
      <c r="I24" s="37">
        <v>600</v>
      </c>
      <c r="J24" s="40">
        <v>720</v>
      </c>
      <c r="K24" s="37">
        <f t="shared" si="1"/>
        <v>2040</v>
      </c>
      <c r="L24" s="37">
        <f t="shared" si="2"/>
        <v>5340</v>
      </c>
      <c r="M24" s="40">
        <v>360</v>
      </c>
      <c r="N24" s="37">
        <f>'[3]neconsumat AUGUST2020'!E21</f>
        <v>600</v>
      </c>
      <c r="O24" s="37">
        <f>'[3]alocare reg'!K22</f>
        <v>2459.1404000000002</v>
      </c>
      <c r="P24" s="37">
        <f t="shared" si="3"/>
        <v>3419.1404000000002</v>
      </c>
      <c r="Q24" s="37">
        <v>2459.1404000000002</v>
      </c>
      <c r="R24" s="37">
        <v>2423.4616000000001</v>
      </c>
      <c r="S24" s="40">
        <v>1664.3121999999998</v>
      </c>
      <c r="T24" s="37">
        <f t="shared" si="4"/>
        <v>6546.9142000000011</v>
      </c>
      <c r="U24" s="37">
        <f t="shared" si="5"/>
        <v>9966.0546000000013</v>
      </c>
      <c r="V24" s="37">
        <f t="shared" si="6"/>
        <v>15306.054600000001</v>
      </c>
    </row>
    <row r="25" spans="1:22">
      <c r="A25" s="34">
        <v>17</v>
      </c>
      <c r="B25" s="41" t="s">
        <v>65</v>
      </c>
      <c r="C25" s="43" t="s">
        <v>66</v>
      </c>
      <c r="D25" s="40">
        <v>2220</v>
      </c>
      <c r="E25" s="40">
        <v>3600</v>
      </c>
      <c r="F25" s="40">
        <v>3840</v>
      </c>
      <c r="G25" s="37">
        <f t="shared" si="0"/>
        <v>9660</v>
      </c>
      <c r="H25" s="37">
        <v>2100</v>
      </c>
      <c r="I25" s="37">
        <v>2220</v>
      </c>
      <c r="J25" s="40">
        <v>3300</v>
      </c>
      <c r="K25" s="37">
        <f t="shared" si="1"/>
        <v>7620</v>
      </c>
      <c r="L25" s="37">
        <f t="shared" si="2"/>
        <v>17280</v>
      </c>
      <c r="M25" s="40">
        <v>2220</v>
      </c>
      <c r="N25" s="37">
        <f>'[3]neconsumat AUGUST2020'!E22</f>
        <v>2040</v>
      </c>
      <c r="O25" s="37">
        <f>'[3]alocare reg'!K23</f>
        <v>8721.2500701030913</v>
      </c>
      <c r="P25" s="37">
        <f t="shared" si="3"/>
        <v>12981.250070103091</v>
      </c>
      <c r="Q25" s="37">
        <v>2837.4192000000003</v>
      </c>
      <c r="R25" s="37">
        <v>2796.2518</v>
      </c>
      <c r="S25" s="40">
        <v>1920.3256000000001</v>
      </c>
      <c r="T25" s="37">
        <f t="shared" si="4"/>
        <v>7553.9966000000004</v>
      </c>
      <c r="U25" s="37">
        <f t="shared" si="5"/>
        <v>20535.246670103093</v>
      </c>
      <c r="V25" s="37">
        <f t="shared" si="6"/>
        <v>37815.246670103093</v>
      </c>
    </row>
    <row r="26" spans="1:22">
      <c r="A26" s="21">
        <v>18</v>
      </c>
      <c r="B26" s="41" t="s">
        <v>67</v>
      </c>
      <c r="C26" s="39" t="s">
        <v>68</v>
      </c>
      <c r="D26" s="40">
        <v>2160</v>
      </c>
      <c r="E26" s="40">
        <v>1080</v>
      </c>
      <c r="F26" s="40">
        <v>2040</v>
      </c>
      <c r="G26" s="37">
        <f t="shared" si="0"/>
        <v>5280</v>
      </c>
      <c r="H26" s="37">
        <v>180</v>
      </c>
      <c r="I26" s="37">
        <v>2040</v>
      </c>
      <c r="J26" s="40">
        <v>2460</v>
      </c>
      <c r="K26" s="37">
        <f t="shared" si="1"/>
        <v>4680</v>
      </c>
      <c r="L26" s="37">
        <f t="shared" si="2"/>
        <v>9960</v>
      </c>
      <c r="M26" s="40">
        <v>2820</v>
      </c>
      <c r="N26" s="37">
        <f>'[3]neconsumat AUGUST2020'!E23</f>
        <v>2160</v>
      </c>
      <c r="O26" s="37">
        <f>'[3]alocare reg'!K24</f>
        <v>7081.7365567010293</v>
      </c>
      <c r="P26" s="37">
        <f t="shared" si="3"/>
        <v>12061.736556701029</v>
      </c>
      <c r="Q26" s="37">
        <v>3000.7507999999998</v>
      </c>
      <c r="R26" s="37">
        <v>2957.2132000000001</v>
      </c>
      <c r="S26" s="40">
        <v>2030.8653999999999</v>
      </c>
      <c r="T26" s="37">
        <f t="shared" si="4"/>
        <v>7988.8293999999996</v>
      </c>
      <c r="U26" s="37">
        <f t="shared" si="5"/>
        <v>20050.56595670103</v>
      </c>
      <c r="V26" s="37">
        <f t="shared" si="6"/>
        <v>30010.56595670103</v>
      </c>
    </row>
    <row r="27" spans="1:22">
      <c r="A27" s="34">
        <v>19</v>
      </c>
      <c r="B27" s="41" t="s">
        <v>69</v>
      </c>
      <c r="C27" s="39" t="s">
        <v>70</v>
      </c>
      <c r="D27" s="40">
        <v>2520</v>
      </c>
      <c r="E27" s="40">
        <v>2520</v>
      </c>
      <c r="F27" s="40">
        <v>2580</v>
      </c>
      <c r="G27" s="37">
        <f t="shared" si="0"/>
        <v>7620</v>
      </c>
      <c r="H27" s="37">
        <v>1320</v>
      </c>
      <c r="I27" s="37">
        <v>2520</v>
      </c>
      <c r="J27" s="40">
        <v>2640</v>
      </c>
      <c r="K27" s="37">
        <f t="shared" si="1"/>
        <v>6480</v>
      </c>
      <c r="L27" s="37">
        <f t="shared" si="2"/>
        <v>14100</v>
      </c>
      <c r="M27" s="40">
        <v>2640</v>
      </c>
      <c r="N27" s="37">
        <f>'[3]neconsumat AUGUST2020'!E24</f>
        <v>2340</v>
      </c>
      <c r="O27" s="37">
        <f>'[3]alocare reg'!K25</f>
        <v>3252.9380000000006</v>
      </c>
      <c r="P27" s="37">
        <f t="shared" si="3"/>
        <v>8232.9380000000001</v>
      </c>
      <c r="Q27" s="37">
        <v>3252.9380000000006</v>
      </c>
      <c r="R27" s="37">
        <v>3205.7420000000002</v>
      </c>
      <c r="S27" s="40">
        <v>2201.5430000000001</v>
      </c>
      <c r="T27" s="37">
        <f t="shared" si="4"/>
        <v>8660.223</v>
      </c>
      <c r="U27" s="37">
        <f t="shared" si="5"/>
        <v>16893.161</v>
      </c>
      <c r="V27" s="37">
        <f t="shared" si="6"/>
        <v>30993.161</v>
      </c>
    </row>
    <row r="28" spans="1:22">
      <c r="A28" s="21">
        <v>20</v>
      </c>
      <c r="B28" s="41" t="s">
        <v>71</v>
      </c>
      <c r="C28" s="39" t="s">
        <v>72</v>
      </c>
      <c r="D28" s="40">
        <v>2160</v>
      </c>
      <c r="E28" s="40">
        <v>3060</v>
      </c>
      <c r="F28" s="40">
        <v>2160</v>
      </c>
      <c r="G28" s="37">
        <f t="shared" si="0"/>
        <v>7380</v>
      </c>
      <c r="H28" s="37">
        <v>1080</v>
      </c>
      <c r="I28" s="37">
        <v>2040</v>
      </c>
      <c r="J28" s="40">
        <v>2220</v>
      </c>
      <c r="K28" s="37">
        <f t="shared" si="1"/>
        <v>5340</v>
      </c>
      <c r="L28" s="37">
        <f t="shared" si="2"/>
        <v>12720</v>
      </c>
      <c r="M28" s="40">
        <v>2400</v>
      </c>
      <c r="N28" s="37">
        <f>'[3]neconsumat AUGUST2020'!E25</f>
        <v>1800</v>
      </c>
      <c r="O28" s="37">
        <f>'[3]alocare reg'!K26</f>
        <v>2730.2723999999998</v>
      </c>
      <c r="P28" s="37">
        <f t="shared" si="3"/>
        <v>6930.2723999999998</v>
      </c>
      <c r="Q28" s="37">
        <v>2730.2723999999998</v>
      </c>
      <c r="R28" s="37">
        <v>2690.6596</v>
      </c>
      <c r="S28" s="40">
        <v>1847.8101999999999</v>
      </c>
      <c r="T28" s="37">
        <f t="shared" si="4"/>
        <v>7268.7421999999997</v>
      </c>
      <c r="U28" s="37">
        <f t="shared" si="5"/>
        <v>14199.014599999999</v>
      </c>
      <c r="V28" s="37">
        <f t="shared" si="6"/>
        <v>26919.014599999999</v>
      </c>
    </row>
    <row r="29" spans="1:22">
      <c r="A29" s="34">
        <v>21</v>
      </c>
      <c r="B29" s="38" t="s">
        <v>73</v>
      </c>
      <c r="C29" s="46" t="s">
        <v>74</v>
      </c>
      <c r="D29" s="40">
        <v>1680</v>
      </c>
      <c r="E29" s="40">
        <v>1680</v>
      </c>
      <c r="F29" s="40">
        <v>1680</v>
      </c>
      <c r="G29" s="37">
        <f t="shared" si="0"/>
        <v>5040</v>
      </c>
      <c r="H29" s="37">
        <v>1680</v>
      </c>
      <c r="I29" s="37">
        <v>1680</v>
      </c>
      <c r="J29" s="40">
        <v>1740</v>
      </c>
      <c r="K29" s="37">
        <f t="shared" si="1"/>
        <v>5100</v>
      </c>
      <c r="L29" s="37">
        <f t="shared" si="2"/>
        <v>10140</v>
      </c>
      <c r="M29" s="40">
        <v>1740</v>
      </c>
      <c r="N29" s="37">
        <f>'[3]neconsumat AUGUST2020'!E26</f>
        <v>3000</v>
      </c>
      <c r="O29" s="37">
        <f>'[3]alocare reg'!K27</f>
        <v>2174.9396000000002</v>
      </c>
      <c r="P29" s="37">
        <f t="shared" si="3"/>
        <v>6914.9395999999997</v>
      </c>
      <c r="Q29" s="37">
        <v>2174.9396000000002</v>
      </c>
      <c r="R29" s="37">
        <v>2143.3834000000002</v>
      </c>
      <c r="S29" s="40">
        <v>1471.9677999999999</v>
      </c>
      <c r="T29" s="37">
        <f t="shared" si="4"/>
        <v>5790.2908000000007</v>
      </c>
      <c r="U29" s="37">
        <f t="shared" si="5"/>
        <v>12705.2304</v>
      </c>
      <c r="V29" s="37">
        <f t="shared" si="6"/>
        <v>22845.2304</v>
      </c>
    </row>
    <row r="30" spans="1:22">
      <c r="A30" s="21">
        <v>22</v>
      </c>
      <c r="B30" s="41" t="s">
        <v>75</v>
      </c>
      <c r="C30" s="39" t="s">
        <v>76</v>
      </c>
      <c r="D30" s="40">
        <v>600</v>
      </c>
      <c r="E30" s="40">
        <v>780</v>
      </c>
      <c r="F30" s="40">
        <v>600</v>
      </c>
      <c r="G30" s="37">
        <f t="shared" si="0"/>
        <v>1980</v>
      </c>
      <c r="H30" s="37">
        <v>900</v>
      </c>
      <c r="I30" s="37">
        <v>360</v>
      </c>
      <c r="J30" s="40">
        <v>540</v>
      </c>
      <c r="K30" s="37">
        <f t="shared" si="1"/>
        <v>1800</v>
      </c>
      <c r="L30" s="37">
        <f t="shared" si="2"/>
        <v>3780</v>
      </c>
      <c r="M30" s="40">
        <v>0</v>
      </c>
      <c r="N30" s="37">
        <f>'[3]neconsumat AUGUST2020'!E27</f>
        <v>480</v>
      </c>
      <c r="O30" s="37">
        <f>'[3]alocare reg'!K28</f>
        <v>2664.9384</v>
      </c>
      <c r="P30" s="37">
        <f t="shared" si="3"/>
        <v>3144.9384</v>
      </c>
      <c r="Q30" s="37">
        <v>2664.9384</v>
      </c>
      <c r="R30" s="37">
        <v>2626.2736000000004</v>
      </c>
      <c r="S30" s="40">
        <v>1803.5932</v>
      </c>
      <c r="T30" s="37">
        <f t="shared" si="4"/>
        <v>7094.8052000000007</v>
      </c>
      <c r="U30" s="37">
        <f t="shared" si="5"/>
        <v>10239.743600000002</v>
      </c>
      <c r="V30" s="37">
        <f t="shared" si="6"/>
        <v>14019.743600000002</v>
      </c>
    </row>
    <row r="31" spans="1:22">
      <c r="A31" s="34">
        <v>23</v>
      </c>
      <c r="B31" s="41" t="s">
        <v>77</v>
      </c>
      <c r="C31" s="39" t="s">
        <v>78</v>
      </c>
      <c r="D31" s="40">
        <v>1740</v>
      </c>
      <c r="E31" s="40">
        <v>1860</v>
      </c>
      <c r="F31" s="40">
        <v>780</v>
      </c>
      <c r="G31" s="37">
        <f t="shared" si="0"/>
        <v>4380</v>
      </c>
      <c r="H31" s="37">
        <v>1680</v>
      </c>
      <c r="I31" s="37">
        <v>1920</v>
      </c>
      <c r="J31" s="40">
        <v>780</v>
      </c>
      <c r="K31" s="37">
        <f t="shared" si="1"/>
        <v>4380</v>
      </c>
      <c r="L31" s="37">
        <f t="shared" si="2"/>
        <v>8760</v>
      </c>
      <c r="M31" s="40">
        <v>1560</v>
      </c>
      <c r="N31" s="37">
        <f>'[3]neconsumat AUGUST2020'!E28</f>
        <v>1560</v>
      </c>
      <c r="O31" s="37">
        <f>'[3]alocare reg'!K29</f>
        <v>2459.1404000000002</v>
      </c>
      <c r="P31" s="37">
        <f t="shared" si="3"/>
        <v>5579.1404000000002</v>
      </c>
      <c r="Q31" s="37">
        <v>2459.1404000000002</v>
      </c>
      <c r="R31" s="37">
        <v>2423.4616000000001</v>
      </c>
      <c r="S31" s="40">
        <v>1664.3121999999998</v>
      </c>
      <c r="T31" s="37">
        <f t="shared" si="4"/>
        <v>6546.9142000000011</v>
      </c>
      <c r="U31" s="37">
        <f t="shared" si="5"/>
        <v>12126.054600000001</v>
      </c>
      <c r="V31" s="37">
        <f t="shared" si="6"/>
        <v>20886.054600000003</v>
      </c>
    </row>
    <row r="32" spans="1:22">
      <c r="A32" s="21">
        <v>24</v>
      </c>
      <c r="B32" s="41" t="s">
        <v>79</v>
      </c>
      <c r="C32" s="39" t="s">
        <v>80</v>
      </c>
      <c r="D32" s="40">
        <v>2040</v>
      </c>
      <c r="E32" s="40">
        <v>3180</v>
      </c>
      <c r="F32" s="40">
        <v>3000</v>
      </c>
      <c r="G32" s="37">
        <f t="shared" si="0"/>
        <v>8220</v>
      </c>
      <c r="H32" s="37">
        <v>600</v>
      </c>
      <c r="I32" s="37">
        <v>1260</v>
      </c>
      <c r="J32" s="40">
        <v>2160</v>
      </c>
      <c r="K32" s="37">
        <f t="shared" si="1"/>
        <v>4020</v>
      </c>
      <c r="L32" s="37">
        <f t="shared" si="2"/>
        <v>12240</v>
      </c>
      <c r="M32" s="40">
        <v>3240</v>
      </c>
      <c r="N32" s="37">
        <f>'[3]neconsumat AUGUST2020'!E29</f>
        <v>1200</v>
      </c>
      <c r="O32" s="37">
        <f>'[3]alocare reg'!K30</f>
        <v>2636.846</v>
      </c>
      <c r="P32" s="37">
        <f t="shared" si="3"/>
        <v>7076.8459999999995</v>
      </c>
      <c r="Q32" s="37">
        <v>2636.846</v>
      </c>
      <c r="R32" s="37">
        <v>2598.5889999999999</v>
      </c>
      <c r="S32" s="40">
        <v>1784.5810000000001</v>
      </c>
      <c r="T32" s="37">
        <f t="shared" si="4"/>
        <v>7020.0159999999996</v>
      </c>
      <c r="U32" s="37">
        <f t="shared" si="5"/>
        <v>14096.861999999999</v>
      </c>
      <c r="V32" s="37">
        <f t="shared" si="6"/>
        <v>26336.862000000001</v>
      </c>
    </row>
    <row r="33" spans="1:29" ht="33">
      <c r="A33" s="34">
        <v>25</v>
      </c>
      <c r="B33" s="41" t="s">
        <v>81</v>
      </c>
      <c r="C33" s="39" t="s">
        <v>82</v>
      </c>
      <c r="D33" s="40">
        <v>1680</v>
      </c>
      <c r="E33" s="40">
        <v>2220</v>
      </c>
      <c r="F33" s="40">
        <v>1680</v>
      </c>
      <c r="G33" s="37">
        <f t="shared" si="0"/>
        <v>5580</v>
      </c>
      <c r="H33" s="37">
        <v>1680</v>
      </c>
      <c r="I33" s="37">
        <v>1620</v>
      </c>
      <c r="J33" s="40">
        <v>1560</v>
      </c>
      <c r="K33" s="37">
        <f t="shared" si="1"/>
        <v>4860</v>
      </c>
      <c r="L33" s="37">
        <f t="shared" si="2"/>
        <v>10440</v>
      </c>
      <c r="M33" s="40">
        <v>1800</v>
      </c>
      <c r="N33" s="37">
        <f>'[3]neconsumat AUGUST2020'!E30</f>
        <v>1080</v>
      </c>
      <c r="O33" s="37">
        <f>'[3]alocare reg'!K31</f>
        <v>2193.2327999999998</v>
      </c>
      <c r="P33" s="37">
        <f t="shared" si="3"/>
        <v>5073.2327999999998</v>
      </c>
      <c r="Q33" s="37">
        <v>2193.2327999999998</v>
      </c>
      <c r="R33" s="37">
        <v>2161.4112</v>
      </c>
      <c r="S33" s="40">
        <v>1484.3483999999999</v>
      </c>
      <c r="T33" s="37">
        <f t="shared" si="4"/>
        <v>5838.9924000000001</v>
      </c>
      <c r="U33" s="37">
        <f t="shared" si="5"/>
        <v>10912.225200000001</v>
      </c>
      <c r="V33" s="37">
        <f t="shared" si="6"/>
        <v>21352.225200000001</v>
      </c>
    </row>
    <row r="34" spans="1:29">
      <c r="A34" s="21">
        <v>26</v>
      </c>
      <c r="B34" s="47" t="s">
        <v>83</v>
      </c>
      <c r="C34" s="48" t="s">
        <v>84</v>
      </c>
      <c r="D34" s="40">
        <v>1620</v>
      </c>
      <c r="E34" s="40">
        <v>1680</v>
      </c>
      <c r="F34" s="40">
        <v>1200</v>
      </c>
      <c r="G34" s="37">
        <f t="shared" si="0"/>
        <v>4500</v>
      </c>
      <c r="H34" s="37">
        <v>1620</v>
      </c>
      <c r="I34" s="37">
        <v>1560</v>
      </c>
      <c r="J34" s="40">
        <v>1320</v>
      </c>
      <c r="K34" s="37">
        <f t="shared" si="1"/>
        <v>4500</v>
      </c>
      <c r="L34" s="37">
        <f t="shared" si="2"/>
        <v>9000</v>
      </c>
      <c r="M34" s="40">
        <v>1320</v>
      </c>
      <c r="N34" s="37">
        <f>'[3]neconsumat AUGUST2020'!E31</f>
        <v>1440</v>
      </c>
      <c r="O34" s="37">
        <f>'[3]alocare reg'!K32</f>
        <v>3960</v>
      </c>
      <c r="P34" s="37">
        <f t="shared" si="3"/>
        <v>6720</v>
      </c>
      <c r="Q34" s="37">
        <v>2053.4208000000003</v>
      </c>
      <c r="R34" s="37">
        <v>2023.6282000000001</v>
      </c>
      <c r="S34" s="40">
        <v>1389.7264</v>
      </c>
      <c r="T34" s="37">
        <f t="shared" si="4"/>
        <v>5466.7754000000004</v>
      </c>
      <c r="U34" s="37">
        <f t="shared" si="5"/>
        <v>12186.7754</v>
      </c>
      <c r="V34" s="37">
        <f t="shared" si="6"/>
        <v>21186.775399999999</v>
      </c>
    </row>
    <row r="35" spans="1:29">
      <c r="A35" s="34">
        <v>27</v>
      </c>
      <c r="B35" s="41" t="s">
        <v>85</v>
      </c>
      <c r="C35" s="39" t="s">
        <v>86</v>
      </c>
      <c r="D35" s="40">
        <v>0</v>
      </c>
      <c r="E35" s="40">
        <v>600</v>
      </c>
      <c r="F35" s="40">
        <v>1440</v>
      </c>
      <c r="G35" s="37">
        <f t="shared" si="0"/>
        <v>2040</v>
      </c>
      <c r="H35" s="37">
        <v>2820</v>
      </c>
      <c r="I35" s="37">
        <v>1440</v>
      </c>
      <c r="J35" s="40">
        <v>3360</v>
      </c>
      <c r="K35" s="37">
        <f t="shared" si="1"/>
        <v>7620</v>
      </c>
      <c r="L35" s="37">
        <f t="shared" si="2"/>
        <v>9660</v>
      </c>
      <c r="M35" s="40">
        <v>0</v>
      </c>
      <c r="N35" s="37">
        <f>'[3]neconsumat AUGUST2020'!E32</f>
        <v>1320</v>
      </c>
      <c r="O35" s="37">
        <f>'[3]alocare reg'!K33</f>
        <v>4847.555088659793</v>
      </c>
      <c r="P35" s="37">
        <f t="shared" si="3"/>
        <v>6167.555088659793</v>
      </c>
      <c r="Q35" s="37">
        <v>1848.2764000000002</v>
      </c>
      <c r="R35" s="37">
        <v>1821.4606000000003</v>
      </c>
      <c r="S35" s="40">
        <v>1250.8882000000001</v>
      </c>
      <c r="T35" s="37">
        <f t="shared" si="4"/>
        <v>4920.6252000000004</v>
      </c>
      <c r="U35" s="37">
        <f t="shared" si="5"/>
        <v>11088.180288659794</v>
      </c>
      <c r="V35" s="37">
        <f t="shared" si="6"/>
        <v>20748.180288659794</v>
      </c>
    </row>
    <row r="36" spans="1:29">
      <c r="A36" s="21">
        <v>28</v>
      </c>
      <c r="B36" s="41" t="s">
        <v>87</v>
      </c>
      <c r="C36" s="49" t="s">
        <v>88</v>
      </c>
      <c r="D36" s="40">
        <v>720</v>
      </c>
      <c r="E36" s="40">
        <v>360</v>
      </c>
      <c r="F36" s="40">
        <v>480</v>
      </c>
      <c r="G36" s="37">
        <f t="shared" si="0"/>
        <v>1560</v>
      </c>
      <c r="H36" s="37">
        <v>0</v>
      </c>
      <c r="I36" s="37">
        <v>0</v>
      </c>
      <c r="J36" s="40"/>
      <c r="K36" s="37">
        <f t="shared" si="1"/>
        <v>0</v>
      </c>
      <c r="L36" s="37">
        <f t="shared" si="2"/>
        <v>1560</v>
      </c>
      <c r="M36" s="40">
        <v>0</v>
      </c>
      <c r="N36" s="37">
        <f>'[3]neconsumat AUGUST2020'!E33</f>
        <v>0</v>
      </c>
      <c r="O36" s="37">
        <f>'[3]alocare reg'!K34</f>
        <v>1903.808</v>
      </c>
      <c r="P36" s="37">
        <f t="shared" si="3"/>
        <v>1903.808</v>
      </c>
      <c r="Q36" s="37">
        <v>1903.808</v>
      </c>
      <c r="R36" s="37">
        <v>1876.1869999999999</v>
      </c>
      <c r="S36" s="40">
        <v>1288.472</v>
      </c>
      <c r="T36" s="37">
        <f t="shared" si="4"/>
        <v>5068.4669999999996</v>
      </c>
      <c r="U36" s="37">
        <f t="shared" si="5"/>
        <v>6972.2749999999996</v>
      </c>
      <c r="V36" s="37">
        <f t="shared" si="6"/>
        <v>8532.2749999999996</v>
      </c>
    </row>
    <row r="37" spans="1:29" ht="49.5">
      <c r="A37" s="22"/>
      <c r="B37" s="23"/>
      <c r="C37" s="11" t="s">
        <v>89</v>
      </c>
      <c r="D37" s="24">
        <f t="shared" ref="D37:V37" si="7">SUM(D9:D36)</f>
        <v>52860</v>
      </c>
      <c r="E37" s="24">
        <f t="shared" si="7"/>
        <v>64980</v>
      </c>
      <c r="F37" s="24">
        <f t="shared" si="7"/>
        <v>63420</v>
      </c>
      <c r="G37" s="24">
        <f t="shared" si="7"/>
        <v>181260</v>
      </c>
      <c r="H37" s="24">
        <f t="shared" si="7"/>
        <v>49440</v>
      </c>
      <c r="I37" s="24">
        <f t="shared" si="7"/>
        <v>49620</v>
      </c>
      <c r="J37" s="24">
        <f t="shared" si="7"/>
        <v>68100</v>
      </c>
      <c r="K37" s="24">
        <f t="shared" si="7"/>
        <v>167160</v>
      </c>
      <c r="L37" s="24">
        <f t="shared" si="7"/>
        <v>348420</v>
      </c>
      <c r="M37" s="24">
        <f t="shared" si="7"/>
        <v>64140</v>
      </c>
      <c r="N37" s="24">
        <f t="shared" si="7"/>
        <v>55680</v>
      </c>
      <c r="O37" s="24">
        <f t="shared" si="7"/>
        <v>111722.62651546393</v>
      </c>
      <c r="P37" s="24">
        <f t="shared" si="7"/>
        <v>231542.62651546393</v>
      </c>
      <c r="Q37" s="24">
        <f t="shared" si="7"/>
        <v>86497.166000000041</v>
      </c>
      <c r="R37" s="24">
        <f t="shared" si="7"/>
        <v>85242.199000000037</v>
      </c>
      <c r="S37" s="24">
        <f t="shared" si="7"/>
        <v>58540.06900000001</v>
      </c>
      <c r="T37" s="24">
        <f t="shared" si="7"/>
        <v>230279.43400000004</v>
      </c>
      <c r="U37" s="24">
        <f t="shared" si="7"/>
        <v>461822.06051546393</v>
      </c>
      <c r="V37" s="24">
        <f t="shared" si="7"/>
        <v>810242.06051546382</v>
      </c>
    </row>
    <row r="38" spans="1:29" s="28" customFormat="1">
      <c r="A38" s="9"/>
      <c r="B38" s="8"/>
      <c r="C38" s="8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9" s="28" customFormat="1">
      <c r="A39" s="9"/>
      <c r="B39" s="8"/>
      <c r="C39" s="8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>
        <f>L39+U39</f>
        <v>0</v>
      </c>
    </row>
    <row r="40" spans="1:29" s="28" customForma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>
      <c r="C41" s="3"/>
    </row>
    <row r="42" spans="1:29">
      <c r="C42" s="3"/>
    </row>
    <row r="43" spans="1:29">
      <c r="C43" s="3"/>
    </row>
    <row r="44" spans="1:29">
      <c r="B44" s="3"/>
      <c r="C44" s="3"/>
    </row>
    <row r="45" spans="1:29">
      <c r="B45" s="3"/>
      <c r="C45" s="3"/>
    </row>
    <row r="46" spans="1: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9" s="5" customFormat="1"/>
    <row r="48" spans="1:29" s="5" customFormat="1"/>
    <row r="49" spans="1:23" s="5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3" s="5" customForma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3" s="30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3" s="28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3">
      <c r="B53" s="3"/>
      <c r="C53" s="3"/>
    </row>
    <row r="54" spans="1:23">
      <c r="W54" s="51"/>
    </row>
    <row r="56" spans="1:23">
      <c r="C56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 dentare</vt:lpstr>
      <vt:lpstr>ecomf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2020-09-22T11:42:42Z</dcterms:created>
  <dcterms:modified xsi:type="dcterms:W3CDTF">2020-09-22T11:47:02Z</dcterms:modified>
</cp:coreProperties>
</file>